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heryl\Pensions\POLICE\"/>
    </mc:Choice>
  </mc:AlternateContent>
  <bookViews>
    <workbookView xWindow="0" yWindow="0" windowWidth="17970" windowHeight="6825" activeTab="2"/>
  </bookViews>
  <sheets>
    <sheet name="Chart1" sheetId="2" r:id="rId1"/>
    <sheet name="All Expenses" sheetId="1" r:id="rId2"/>
    <sheet name="Admin Expenses" sheetId="3" r:id="rId3"/>
  </sheets>
  <definedNames>
    <definedName name="_xlnm.Print_Area" localSheetId="2">'Admin Expenses'!$B$1:$M$20</definedName>
    <definedName name="_xlnm.Print_Area" localSheetId="1">'All Expenses'!$A$1:$F$33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3" l="1"/>
  <c r="I20" i="3" l="1"/>
  <c r="G20" i="3" l="1"/>
  <c r="E20" i="3" l="1"/>
  <c r="E18" i="1" l="1"/>
  <c r="F18" i="1" s="1"/>
  <c r="E17" i="1"/>
  <c r="F17" i="1" s="1"/>
  <c r="E15" i="1"/>
  <c r="F15" i="1" s="1"/>
  <c r="E14" i="1"/>
  <c r="F14" i="1" s="1"/>
  <c r="E12" i="1"/>
  <c r="F12" i="1" s="1"/>
  <c r="E11" i="1"/>
  <c r="F11" i="1" s="1"/>
  <c r="E32" i="1" l="1"/>
  <c r="F32" i="1" s="1"/>
  <c r="E26" i="1"/>
  <c r="E27" i="1"/>
  <c r="F27" i="1" s="1"/>
  <c r="E25" i="1"/>
  <c r="C14" i="1"/>
  <c r="C33" i="1" l="1"/>
  <c r="D33" i="1"/>
  <c r="E33" i="1"/>
  <c r="F33" i="1"/>
</calcChain>
</file>

<file path=xl/sharedStrings.xml><?xml version="1.0" encoding="utf-8"?>
<sst xmlns="http://schemas.openxmlformats.org/spreadsheetml/2006/main" count="84" uniqueCount="73">
  <si>
    <t>Pensions Paid Normal Retirement</t>
  </si>
  <si>
    <t>Pensions Paid Normal Retirement -Widows</t>
  </si>
  <si>
    <t>Pensions Paid Normal Retirement - Children</t>
  </si>
  <si>
    <t>Pensions Paid Normal Retirement -LOD Disability</t>
  </si>
  <si>
    <t>Pensions Paid Normal Retirement -LOD Disability - Widows</t>
  </si>
  <si>
    <t>Pensions Paid Normal Retirement -LOD Disability -  Children</t>
  </si>
  <si>
    <t>Pensions Paid Normal Retirement - NLOD Disability</t>
  </si>
  <si>
    <t>Pensions Paid Normal Retirement - NLOD Disability - Widows</t>
  </si>
  <si>
    <t>Pensions Paid Normal Retirement - NLOD Disability -Children</t>
  </si>
  <si>
    <t>Account Number</t>
  </si>
  <si>
    <t>515000.9999.600001</t>
  </si>
  <si>
    <t>515000.9999.600002</t>
  </si>
  <si>
    <t>515000.9999.600003</t>
  </si>
  <si>
    <t>515000.9999.600004</t>
  </si>
  <si>
    <t>515000.9999.600005</t>
  </si>
  <si>
    <t>515000.9999.600006</t>
  </si>
  <si>
    <t>515000.9999.600008</t>
  </si>
  <si>
    <t>515000.9999.600009</t>
  </si>
  <si>
    <t>515000.9999.600010</t>
  </si>
  <si>
    <t>Taxable Refunds to Employees</t>
  </si>
  <si>
    <t>After Tax Refunds to Employees</t>
  </si>
  <si>
    <t>515000.9999.600011</t>
  </si>
  <si>
    <t>515000.9999.600012</t>
  </si>
  <si>
    <t>515000.9999.600013</t>
  </si>
  <si>
    <t>Medical Exams-Disability Retirements</t>
  </si>
  <si>
    <t>515000.9999.600014</t>
  </si>
  <si>
    <t>515000.9999.600015</t>
  </si>
  <si>
    <t>515000.9999.600016</t>
  </si>
  <si>
    <t>515000.9999.600017</t>
  </si>
  <si>
    <t>515000.9999.600019</t>
  </si>
  <si>
    <t>515000.9999.600020</t>
  </si>
  <si>
    <t>515000.9999.600026</t>
  </si>
  <si>
    <t>Copy Equipment/Supplies</t>
  </si>
  <si>
    <t>Legal Fees</t>
  </si>
  <si>
    <t>Monitoring Services</t>
  </si>
  <si>
    <t>Actuarial Services</t>
  </si>
  <si>
    <t>Conferences</t>
  </si>
  <si>
    <t>Memberships, Dues &amp; Subscriptions</t>
  </si>
  <si>
    <t>Miscellaneous</t>
  </si>
  <si>
    <t>515000.9999.600035</t>
  </si>
  <si>
    <t>DROP Payouts</t>
  </si>
  <si>
    <t>515000.9999.600050</t>
  </si>
  <si>
    <t xml:space="preserve">Administrative Expenses </t>
  </si>
  <si>
    <t xml:space="preserve">Income </t>
  </si>
  <si>
    <t>FY 17 Projected</t>
  </si>
  <si>
    <t>FY 18 Projected</t>
  </si>
  <si>
    <t>Police Officers' Retirement Fund</t>
  </si>
  <si>
    <t>515000.9999.600036</t>
  </si>
  <si>
    <t>Lump Sum Present Value Transfers - FRS</t>
  </si>
  <si>
    <t>Revenues:</t>
  </si>
  <si>
    <t xml:space="preserve">     Police Pension Revenue</t>
  </si>
  <si>
    <t xml:space="preserve">     Medical Exams-Disability Retirements</t>
  </si>
  <si>
    <t xml:space="preserve">     Copy Equipment/Supplies</t>
  </si>
  <si>
    <t xml:space="preserve">     Legal Fees</t>
  </si>
  <si>
    <t xml:space="preserve">     Monitoring Services</t>
  </si>
  <si>
    <t xml:space="preserve">     Actuarial Services</t>
  </si>
  <si>
    <t xml:space="preserve">     Conferences</t>
  </si>
  <si>
    <t xml:space="preserve">     Memberships, Dues &amp; Subscriptions</t>
  </si>
  <si>
    <t xml:space="preserve">     Miscellaneous</t>
  </si>
  <si>
    <t>Total Expenditures</t>
  </si>
  <si>
    <t>CITY OF PENSACOLA, FLORIDA</t>
  </si>
  <si>
    <t>$</t>
  </si>
  <si>
    <t>Administrative Expenditures:</t>
  </si>
  <si>
    <t>Police Officers' Retirement Fund Budget</t>
  </si>
  <si>
    <t>FY 15 Actual</t>
  </si>
  <si>
    <t>FY16 Actual</t>
  </si>
  <si>
    <t>Budget Fiscal Year 10/01/2017</t>
  </si>
  <si>
    <t>FY17 Actual</t>
  </si>
  <si>
    <t>FY19 Approved</t>
  </si>
  <si>
    <t>Fiscal Year Ending September 30, 2020</t>
  </si>
  <si>
    <t>FY20 Proposed</t>
  </si>
  <si>
    <t>FY18 Actual</t>
  </si>
  <si>
    <t>with comparative amounts for 2017 through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</si>
</sst>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0" fillId="0" borderId="1" xfId="0" applyBorder="1" applyAlignment="1">
      <alignment horizontal="center" wrapText="1"/>
    </xf>
    <xf numFmtId="3" fontId="0" fillId="0" borderId="0" xfId="0" applyNumberFormat="1" applyFill="1"/>
    <xf numFmtId="3" fontId="0" fillId="0" borderId="2" xfId="0" applyNumberFormat="1" applyBorder="1"/>
    <xf numFmtId="3" fontId="0" fillId="0" borderId="3" xfId="0" applyNumberFormat="1" applyBorder="1"/>
    <xf numFmtId="0" fontId="0" fillId="0" borderId="0" xfId="0" applyBorder="1"/>
    <xf numFmtId="0" fontId="0" fillId="0" borderId="0" xfId="0" applyBorder="1" applyAlignment="1">
      <alignment horizontal="center" wrapText="1"/>
    </xf>
    <xf numFmtId="3" fontId="0" fillId="0" borderId="0" xfId="0" applyNumberFormat="1" applyBorder="1"/>
    <xf numFmtId="3" fontId="0" fillId="0" borderId="0" xfId="0" applyNumberForma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'All Expenses'!$A$11:$A$33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'All Expenses'!$B$11:$B$33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'All Expenses'!#REF!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'All Expenses'!#REF!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'All Expenses'!$C$11:$C$33</c:f>
              <c:numCache>
                <c:formatCode>#,##0</c:formatCode>
                <c:ptCount val="23"/>
                <c:pt idx="0">
                  <c:v>3587214</c:v>
                </c:pt>
                <c:pt idx="1">
                  <c:v>523938</c:v>
                </c:pt>
                <c:pt idx="2">
                  <c:v>0</c:v>
                </c:pt>
                <c:pt idx="3">
                  <c:v>159197</c:v>
                </c:pt>
                <c:pt idx="4">
                  <c:v>40614</c:v>
                </c:pt>
                <c:pt idx="5">
                  <c:v>0</c:v>
                </c:pt>
                <c:pt idx="6">
                  <c:v>104915</c:v>
                </c:pt>
                <c:pt idx="7">
                  <c:v>95549</c:v>
                </c:pt>
                <c:pt idx="8">
                  <c:v>0</c:v>
                </c:pt>
                <c:pt idx="9">
                  <c:v>1183</c:v>
                </c:pt>
                <c:pt idx="10">
                  <c:v>0</c:v>
                </c:pt>
                <c:pt idx="11">
                  <c:v>0</c:v>
                </c:pt>
                <c:pt idx="12">
                  <c:v>647</c:v>
                </c:pt>
                <c:pt idx="13">
                  <c:v>2773</c:v>
                </c:pt>
                <c:pt idx="14">
                  <c:v>35000</c:v>
                </c:pt>
                <c:pt idx="15">
                  <c:v>29000</c:v>
                </c:pt>
                <c:pt idx="16">
                  <c:v>14371</c:v>
                </c:pt>
                <c:pt idx="17">
                  <c:v>600</c:v>
                </c:pt>
                <c:pt idx="18">
                  <c:v>50</c:v>
                </c:pt>
                <c:pt idx="19">
                  <c:v>1933393</c:v>
                </c:pt>
                <c:pt idx="20">
                  <c:v>0</c:v>
                </c:pt>
                <c:pt idx="21">
                  <c:v>420218</c:v>
                </c:pt>
                <c:pt idx="22">
                  <c:v>6948662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767392"/>
        <c:axId val="371767784"/>
      </c:barChart>
      <c:catAx>
        <c:axId val="371767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67784"/>
        <c:crosses val="autoZero"/>
        <c:auto val="1"/>
        <c:lblAlgn val="ctr"/>
        <c:lblOffset val="100"/>
        <c:noMultiLvlLbl val="0"/>
      </c:catAx>
      <c:valAx>
        <c:axId val="37176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6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286" cy="62955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D12" sqref="D12"/>
    </sheetView>
  </sheetViews>
  <sheetFormatPr defaultRowHeight="15" x14ac:dyDescent="0.25"/>
  <cols>
    <col min="1" max="1" width="18.140625" customWidth="1"/>
    <col min="2" max="2" width="54.7109375" customWidth="1"/>
    <col min="3" max="3" width="10" customWidth="1"/>
    <col min="4" max="4" width="9.5703125" customWidth="1"/>
    <col min="5" max="5" width="10.28515625" customWidth="1"/>
    <col min="6" max="6" width="10.5703125" customWidth="1"/>
  </cols>
  <sheetData>
    <row r="1" spans="1:9" x14ac:dyDescent="0.25">
      <c r="A1" t="s">
        <v>46</v>
      </c>
    </row>
    <row r="2" spans="1:9" x14ac:dyDescent="0.25">
      <c r="A2" t="s">
        <v>66</v>
      </c>
    </row>
    <row r="5" spans="1:9" ht="30" x14ac:dyDescent="0.25">
      <c r="A5" t="s">
        <v>9</v>
      </c>
      <c r="C5" s="3" t="s">
        <v>64</v>
      </c>
      <c r="D5" s="3" t="s">
        <v>65</v>
      </c>
      <c r="E5" s="3" t="s">
        <v>44</v>
      </c>
      <c r="F5" s="3" t="s">
        <v>45</v>
      </c>
    </row>
    <row r="6" spans="1:9" x14ac:dyDescent="0.25">
      <c r="E6" s="1"/>
      <c r="F6" s="1"/>
      <c r="I6" s="1"/>
    </row>
    <row r="7" spans="1:9" x14ac:dyDescent="0.25">
      <c r="C7" s="1"/>
      <c r="D7" s="1"/>
      <c r="E7" s="1"/>
      <c r="F7" s="1"/>
      <c r="I7" s="1"/>
    </row>
    <row r="8" spans="1:9" x14ac:dyDescent="0.25">
      <c r="B8" t="s">
        <v>43</v>
      </c>
      <c r="C8" s="1"/>
      <c r="D8" s="1"/>
      <c r="E8" s="1"/>
      <c r="F8" s="1"/>
      <c r="I8" s="1"/>
    </row>
    <row r="9" spans="1:9" x14ac:dyDescent="0.25">
      <c r="C9" s="1"/>
      <c r="D9" s="1"/>
      <c r="E9" s="1"/>
      <c r="F9" s="1"/>
      <c r="I9" s="1"/>
    </row>
    <row r="10" spans="1:9" x14ac:dyDescent="0.25">
      <c r="C10" s="1"/>
      <c r="D10" s="1"/>
      <c r="E10" s="1"/>
      <c r="F10" s="1"/>
      <c r="I10" s="1"/>
    </row>
    <row r="11" spans="1:9" x14ac:dyDescent="0.25">
      <c r="A11" t="s">
        <v>10</v>
      </c>
      <c r="B11" t="s">
        <v>0</v>
      </c>
      <c r="C11" s="1">
        <v>3587214</v>
      </c>
      <c r="D11" s="1">
        <v>4201402</v>
      </c>
      <c r="E11" s="1">
        <f>(D11+769523)*101.5%</f>
        <v>5045488.8749999991</v>
      </c>
      <c r="F11" s="1">
        <f>(E11)*101.5%</f>
        <v>5121171.208124999</v>
      </c>
      <c r="I11" s="1"/>
    </row>
    <row r="12" spans="1:9" x14ac:dyDescent="0.25">
      <c r="A12" t="s">
        <v>11</v>
      </c>
      <c r="B12" t="s">
        <v>1</v>
      </c>
      <c r="C12" s="1">
        <v>523938</v>
      </c>
      <c r="D12" s="1">
        <v>495987</v>
      </c>
      <c r="E12" s="1">
        <f>(D12*101.5%)</f>
        <v>503426.80499999993</v>
      </c>
      <c r="F12" s="1">
        <f>(E12*101.5%)</f>
        <v>510978.20707499987</v>
      </c>
      <c r="I12" s="1"/>
    </row>
    <row r="13" spans="1:9" x14ac:dyDescent="0.25">
      <c r="A13" t="s">
        <v>12</v>
      </c>
      <c r="B13" t="s">
        <v>2</v>
      </c>
      <c r="C13" s="1">
        <v>0</v>
      </c>
      <c r="D13" s="1">
        <v>0</v>
      </c>
      <c r="E13" s="1">
        <v>0</v>
      </c>
      <c r="F13" s="1">
        <v>0</v>
      </c>
      <c r="I13" s="1"/>
    </row>
    <row r="14" spans="1:9" x14ac:dyDescent="0.25">
      <c r="A14" t="s">
        <v>13</v>
      </c>
      <c r="B14" t="s">
        <v>3</v>
      </c>
      <c r="C14" s="1">
        <f>112570+(6661*7)</f>
        <v>159197</v>
      </c>
      <c r="D14" s="1">
        <v>159865</v>
      </c>
      <c r="E14" s="1">
        <f t="shared" ref="E14:F14" si="0">(D14*101.5%)</f>
        <v>162262.97499999998</v>
      </c>
      <c r="F14" s="1">
        <f t="shared" si="0"/>
        <v>164696.91962499995</v>
      </c>
      <c r="I14" s="1"/>
    </row>
    <row r="15" spans="1:9" x14ac:dyDescent="0.25">
      <c r="A15" t="s">
        <v>14</v>
      </c>
      <c r="B15" t="s">
        <v>4</v>
      </c>
      <c r="C15" s="1">
        <v>40614</v>
      </c>
      <c r="D15" s="1">
        <v>37379</v>
      </c>
      <c r="E15" s="1">
        <f t="shared" ref="E15:F15" si="1">(D15*101.5%)</f>
        <v>37939.684999999998</v>
      </c>
      <c r="F15" s="1">
        <f t="shared" si="1"/>
        <v>38508.780274999997</v>
      </c>
      <c r="I15" s="1"/>
    </row>
    <row r="16" spans="1:9" x14ac:dyDescent="0.25">
      <c r="A16" t="s">
        <v>15</v>
      </c>
      <c r="B16" t="s">
        <v>5</v>
      </c>
      <c r="C16" s="1">
        <v>0</v>
      </c>
      <c r="D16" s="1">
        <v>0</v>
      </c>
      <c r="E16" s="1">
        <v>0</v>
      </c>
      <c r="F16" s="1">
        <v>0</v>
      </c>
      <c r="I16" s="1"/>
    </row>
    <row r="17" spans="1:9" x14ac:dyDescent="0.25">
      <c r="A17" t="s">
        <v>16</v>
      </c>
      <c r="B17" t="s">
        <v>6</v>
      </c>
      <c r="C17" s="1">
        <v>104915</v>
      </c>
      <c r="D17" s="1">
        <v>102320</v>
      </c>
      <c r="E17" s="1">
        <f t="shared" ref="E17:F17" si="2">(D17*101.5%)</f>
        <v>103854.79999999999</v>
      </c>
      <c r="F17" s="1">
        <f t="shared" si="2"/>
        <v>105412.62199999997</v>
      </c>
      <c r="I17" s="1"/>
    </row>
    <row r="18" spans="1:9" x14ac:dyDescent="0.25">
      <c r="A18" t="s">
        <v>17</v>
      </c>
      <c r="B18" t="s">
        <v>7</v>
      </c>
      <c r="C18" s="1">
        <v>95549</v>
      </c>
      <c r="D18" s="1">
        <v>96148</v>
      </c>
      <c r="E18" s="1">
        <f t="shared" ref="E18:F18" si="3">(D18*101.5%)</f>
        <v>97590.219999999987</v>
      </c>
      <c r="F18" s="1">
        <f t="shared" si="3"/>
        <v>99054.073299999975</v>
      </c>
      <c r="I18" s="1"/>
    </row>
    <row r="19" spans="1:9" x14ac:dyDescent="0.25">
      <c r="A19" t="s">
        <v>18</v>
      </c>
      <c r="B19" t="s">
        <v>8</v>
      </c>
      <c r="C19" s="1">
        <v>0</v>
      </c>
      <c r="D19" s="1">
        <v>0</v>
      </c>
      <c r="E19" s="1">
        <v>0</v>
      </c>
      <c r="F19" s="1">
        <v>0</v>
      </c>
      <c r="I19" s="1"/>
    </row>
    <row r="20" spans="1:9" x14ac:dyDescent="0.25">
      <c r="A20" t="s">
        <v>21</v>
      </c>
      <c r="B20" t="s">
        <v>19</v>
      </c>
      <c r="C20" s="1">
        <v>1183</v>
      </c>
      <c r="D20" s="1">
        <v>11595</v>
      </c>
      <c r="E20" s="1">
        <v>5000</v>
      </c>
      <c r="F20" s="1">
        <v>5000</v>
      </c>
      <c r="I20" s="1"/>
    </row>
    <row r="21" spans="1:9" x14ac:dyDescent="0.25">
      <c r="A21" t="s">
        <v>22</v>
      </c>
      <c r="B21" t="s">
        <v>20</v>
      </c>
      <c r="C21" s="1">
        <v>0</v>
      </c>
      <c r="D21" s="1"/>
      <c r="E21" s="1"/>
      <c r="F21" s="1"/>
      <c r="I21" s="1"/>
    </row>
    <row r="22" spans="1:9" x14ac:dyDescent="0.25">
      <c r="A22" t="s">
        <v>23</v>
      </c>
      <c r="B22" t="s">
        <v>24</v>
      </c>
      <c r="C22" s="1">
        <v>0</v>
      </c>
      <c r="D22" s="1">
        <v>0</v>
      </c>
      <c r="E22" s="1">
        <v>500</v>
      </c>
      <c r="F22" s="1">
        <v>500</v>
      </c>
      <c r="I22" s="1"/>
    </row>
    <row r="23" spans="1:9" x14ac:dyDescent="0.25">
      <c r="A23" t="s">
        <v>25</v>
      </c>
      <c r="B23" t="s">
        <v>32</v>
      </c>
      <c r="C23" s="1">
        <v>647</v>
      </c>
      <c r="D23" s="1">
        <v>788</v>
      </c>
      <c r="E23" s="1">
        <v>1500</v>
      </c>
      <c r="F23" s="1">
        <v>1500</v>
      </c>
      <c r="I23" s="1"/>
    </row>
    <row r="24" spans="1:9" x14ac:dyDescent="0.25">
      <c r="A24" t="s">
        <v>26</v>
      </c>
      <c r="B24" t="s">
        <v>33</v>
      </c>
      <c r="C24" s="1">
        <v>2773</v>
      </c>
      <c r="D24" s="1">
        <v>2464</v>
      </c>
      <c r="E24" s="1">
        <v>10000</v>
      </c>
      <c r="F24" s="1">
        <v>10000</v>
      </c>
      <c r="I24" s="1"/>
    </row>
    <row r="25" spans="1:9" x14ac:dyDescent="0.25">
      <c r="A25" t="s">
        <v>27</v>
      </c>
      <c r="B25" t="s">
        <v>34</v>
      </c>
      <c r="C25" s="1">
        <v>35000</v>
      </c>
      <c r="D25" s="1">
        <v>35000</v>
      </c>
      <c r="E25" s="1">
        <f>D25*105%</f>
        <v>36750</v>
      </c>
      <c r="F25" s="1">
        <v>40000</v>
      </c>
      <c r="I25" s="1"/>
    </row>
    <row r="26" spans="1:9" x14ac:dyDescent="0.25">
      <c r="A26" t="s">
        <v>28</v>
      </c>
      <c r="B26" t="s">
        <v>35</v>
      </c>
      <c r="C26" s="1">
        <v>29000</v>
      </c>
      <c r="D26" s="1">
        <v>39200</v>
      </c>
      <c r="E26" s="1">
        <f>D26*105%</f>
        <v>41160</v>
      </c>
      <c r="F26" s="1">
        <v>45000</v>
      </c>
      <c r="I26" s="1"/>
    </row>
    <row r="27" spans="1:9" x14ac:dyDescent="0.25">
      <c r="A27" t="s">
        <v>29</v>
      </c>
      <c r="B27" t="s">
        <v>36</v>
      </c>
      <c r="C27" s="4">
        <v>14371</v>
      </c>
      <c r="D27" s="1">
        <v>15801</v>
      </c>
      <c r="E27" s="1">
        <f t="shared" ref="E27:F27" si="4">D27*105%</f>
        <v>16591.05</v>
      </c>
      <c r="F27" s="1">
        <f t="shared" si="4"/>
        <v>17420.602500000001</v>
      </c>
      <c r="I27" s="1"/>
    </row>
    <row r="28" spans="1:9" x14ac:dyDescent="0.25">
      <c r="A28" t="s">
        <v>30</v>
      </c>
      <c r="B28" t="s">
        <v>37</v>
      </c>
      <c r="C28" s="1">
        <v>600</v>
      </c>
      <c r="D28" s="1">
        <v>600</v>
      </c>
      <c r="E28" s="1">
        <v>1000</v>
      </c>
      <c r="F28" s="1">
        <v>1000</v>
      </c>
      <c r="I28" s="1"/>
    </row>
    <row r="29" spans="1:9" x14ac:dyDescent="0.25">
      <c r="A29" t="s">
        <v>31</v>
      </c>
      <c r="B29" t="s">
        <v>38</v>
      </c>
      <c r="C29" s="1">
        <v>50</v>
      </c>
      <c r="D29" s="1">
        <v>0</v>
      </c>
      <c r="E29" s="1">
        <v>1000</v>
      </c>
      <c r="F29" s="1">
        <v>1000</v>
      </c>
      <c r="I29" s="1"/>
    </row>
    <row r="30" spans="1:9" x14ac:dyDescent="0.25">
      <c r="A30" t="s">
        <v>39</v>
      </c>
      <c r="B30" t="s">
        <v>40</v>
      </c>
      <c r="C30" s="1">
        <v>1933393</v>
      </c>
      <c r="D30" s="1">
        <v>2434933</v>
      </c>
      <c r="E30" s="1">
        <v>4066361</v>
      </c>
      <c r="F30" s="1">
        <v>0</v>
      </c>
      <c r="I30" s="1"/>
    </row>
    <row r="31" spans="1:9" x14ac:dyDescent="0.25">
      <c r="A31" t="s">
        <v>47</v>
      </c>
      <c r="B31" t="s">
        <v>48</v>
      </c>
      <c r="C31" s="1">
        <v>0</v>
      </c>
      <c r="D31" s="1">
        <v>0</v>
      </c>
      <c r="E31" s="1">
        <v>0</v>
      </c>
      <c r="F31" s="1">
        <v>0</v>
      </c>
      <c r="I31" s="1"/>
    </row>
    <row r="32" spans="1:9" x14ac:dyDescent="0.25">
      <c r="A32" t="s">
        <v>41</v>
      </c>
      <c r="B32" t="s">
        <v>42</v>
      </c>
      <c r="C32" s="2">
        <v>420218</v>
      </c>
      <c r="D32" s="2">
        <v>380636</v>
      </c>
      <c r="E32" s="2">
        <f>D32*105%</f>
        <v>399667.8</v>
      </c>
      <c r="F32" s="2">
        <f>E32*105%</f>
        <v>419651.19</v>
      </c>
      <c r="I32" s="1"/>
    </row>
    <row r="33" spans="3:9" x14ac:dyDescent="0.25">
      <c r="C33" s="1">
        <f>SUM(C11:C32)</f>
        <v>6948662</v>
      </c>
      <c r="D33" s="1">
        <f>SUM(D11:D32)</f>
        <v>8014118</v>
      </c>
      <c r="E33" s="1">
        <f>SUM(E11:E32)</f>
        <v>10530093.209999997</v>
      </c>
      <c r="F33" s="1">
        <f>SUM(F11:F32)</f>
        <v>6580893.6029000003</v>
      </c>
      <c r="I33" s="1"/>
    </row>
    <row r="34" spans="3:9" x14ac:dyDescent="0.25">
      <c r="C34" s="1"/>
      <c r="D34" s="1"/>
      <c r="E34" s="1"/>
      <c r="F34" s="1"/>
      <c r="I34" s="1"/>
    </row>
    <row r="35" spans="3:9" x14ac:dyDescent="0.25">
      <c r="C35" s="1"/>
      <c r="D35" s="1"/>
      <c r="E35" s="1"/>
      <c r="F35" s="1"/>
      <c r="I35" s="1"/>
    </row>
    <row r="36" spans="3:9" x14ac:dyDescent="0.25">
      <c r="C36" s="1"/>
      <c r="D36" s="1"/>
      <c r="E36" s="1"/>
      <c r="F36" s="1"/>
      <c r="I36" s="1"/>
    </row>
    <row r="37" spans="3:9" x14ac:dyDescent="0.25">
      <c r="C37" s="1"/>
      <c r="D37" s="1"/>
      <c r="E37" s="1"/>
      <c r="F37" s="1"/>
      <c r="I37" s="1"/>
    </row>
    <row r="38" spans="3:9" x14ac:dyDescent="0.25">
      <c r="E38" s="1"/>
      <c r="F38" s="1"/>
      <c r="I38" s="1"/>
    </row>
    <row r="39" spans="3:9" x14ac:dyDescent="0.25">
      <c r="E39" s="1"/>
      <c r="F39" s="1"/>
      <c r="I39" s="1"/>
    </row>
    <row r="40" spans="3:9" x14ac:dyDescent="0.25">
      <c r="E40" s="1"/>
      <c r="F40" s="1"/>
      <c r="I40" s="1"/>
    </row>
    <row r="41" spans="3:9" x14ac:dyDescent="0.25">
      <c r="E41" s="1"/>
      <c r="F41" s="1"/>
      <c r="I41" s="1"/>
    </row>
    <row r="42" spans="3:9" x14ac:dyDescent="0.25">
      <c r="E42" s="1"/>
      <c r="F42" s="1"/>
      <c r="I42" s="1"/>
    </row>
  </sheetData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B1" workbookViewId="0">
      <selection activeCell="B8" sqref="B8"/>
    </sheetView>
  </sheetViews>
  <sheetFormatPr defaultRowHeight="15" x14ac:dyDescent="0.25"/>
  <cols>
    <col min="1" max="1" width="18.140625" hidden="1" customWidth="1"/>
    <col min="2" max="2" width="42.28515625" customWidth="1"/>
    <col min="3" max="3" width="1.85546875" customWidth="1"/>
    <col min="4" max="4" width="1.28515625" customWidth="1"/>
    <col min="5" max="5" width="9.42578125" customWidth="1"/>
    <col min="6" max="6" width="1" customWidth="1"/>
    <col min="7" max="7" width="8.7109375" customWidth="1"/>
    <col min="8" max="8" width="1.140625" customWidth="1"/>
    <col min="9" max="9" width="10" customWidth="1"/>
    <col min="10" max="10" width="1.140625" customWidth="1"/>
    <col min="11" max="11" width="10.5703125" customWidth="1"/>
    <col min="12" max="12" width="1.42578125" customWidth="1"/>
    <col min="13" max="13" width="10.5703125" customWidth="1"/>
  </cols>
  <sheetData>
    <row r="1" spans="1:11" x14ac:dyDescent="0.25">
      <c r="B1" s="11" t="s">
        <v>60</v>
      </c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11" t="s">
        <v>63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B3" s="11" t="s">
        <v>69</v>
      </c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B4" s="11" t="s">
        <v>72</v>
      </c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5">
      <c r="D5" s="7"/>
    </row>
    <row r="6" spans="1:11" ht="45" x14ac:dyDescent="0.25">
      <c r="A6" t="s">
        <v>9</v>
      </c>
      <c r="D6" s="8"/>
      <c r="E6" s="3" t="s">
        <v>67</v>
      </c>
      <c r="G6" s="3" t="s">
        <v>71</v>
      </c>
      <c r="I6" s="3" t="s">
        <v>68</v>
      </c>
      <c r="K6" s="3" t="s">
        <v>70</v>
      </c>
    </row>
    <row r="7" spans="1:11" x14ac:dyDescent="0.25">
      <c r="D7" s="7"/>
    </row>
    <row r="8" spans="1:11" x14ac:dyDescent="0.25">
      <c r="B8" t="s">
        <v>49</v>
      </c>
      <c r="D8" s="9"/>
      <c r="E8" s="1"/>
      <c r="G8" s="1"/>
      <c r="I8" s="1"/>
      <c r="K8" s="1"/>
    </row>
    <row r="9" spans="1:11" ht="15.75" thickBot="1" x14ac:dyDescent="0.3">
      <c r="B9" t="s">
        <v>50</v>
      </c>
      <c r="C9" t="s">
        <v>61</v>
      </c>
      <c r="D9" s="9"/>
      <c r="E9" s="5">
        <v>99000</v>
      </c>
      <c r="G9" s="5">
        <v>109000</v>
      </c>
      <c r="I9" s="5">
        <v>110000</v>
      </c>
      <c r="K9" s="5">
        <v>104000</v>
      </c>
    </row>
    <row r="10" spans="1:11" ht="15.75" thickTop="1" x14ac:dyDescent="0.25">
      <c r="D10" s="9"/>
      <c r="E10" s="1"/>
      <c r="G10" s="1"/>
      <c r="I10" s="1"/>
      <c r="K10" s="1"/>
    </row>
    <row r="11" spans="1:11" x14ac:dyDescent="0.25">
      <c r="B11" t="s">
        <v>62</v>
      </c>
      <c r="D11" s="9"/>
      <c r="E11" s="1"/>
      <c r="G11" s="1"/>
      <c r="I11" s="1"/>
      <c r="K11" s="1"/>
    </row>
    <row r="12" spans="1:11" x14ac:dyDescent="0.25">
      <c r="A12" t="s">
        <v>23</v>
      </c>
      <c r="B12" t="s">
        <v>51</v>
      </c>
      <c r="C12" t="s">
        <v>61</v>
      </c>
      <c r="D12" s="9"/>
      <c r="E12" s="1">
        <v>0</v>
      </c>
      <c r="G12" s="1">
        <v>0</v>
      </c>
      <c r="I12" s="1">
        <v>0</v>
      </c>
      <c r="K12" s="1">
        <v>0</v>
      </c>
    </row>
    <row r="13" spans="1:11" x14ac:dyDescent="0.25">
      <c r="A13" t="s">
        <v>25</v>
      </c>
      <c r="B13" t="s">
        <v>52</v>
      </c>
      <c r="D13" s="9"/>
      <c r="E13" s="1">
        <v>681</v>
      </c>
      <c r="G13" s="1">
        <v>663</v>
      </c>
      <c r="I13" s="1">
        <v>1000</v>
      </c>
      <c r="K13" s="1">
        <v>1000</v>
      </c>
    </row>
    <row r="14" spans="1:11" x14ac:dyDescent="0.25">
      <c r="A14" t="s">
        <v>26</v>
      </c>
      <c r="B14" t="s">
        <v>53</v>
      </c>
      <c r="D14" s="9"/>
      <c r="E14" s="1">
        <v>3127</v>
      </c>
      <c r="G14" s="1">
        <v>3212</v>
      </c>
      <c r="I14" s="1">
        <v>4000</v>
      </c>
      <c r="K14" s="1">
        <v>3500</v>
      </c>
    </row>
    <row r="15" spans="1:11" x14ac:dyDescent="0.25">
      <c r="A15" t="s">
        <v>27</v>
      </c>
      <c r="B15" t="s">
        <v>54</v>
      </c>
      <c r="D15" s="9"/>
      <c r="E15" s="1">
        <v>40000</v>
      </c>
      <c r="G15" s="1">
        <v>40000</v>
      </c>
      <c r="I15" s="1">
        <v>40000</v>
      </c>
      <c r="K15" s="1">
        <v>40000</v>
      </c>
    </row>
    <row r="16" spans="1:11" x14ac:dyDescent="0.25">
      <c r="A16" t="s">
        <v>28</v>
      </c>
      <c r="B16" t="s">
        <v>55</v>
      </c>
      <c r="D16" s="9"/>
      <c r="E16" s="1">
        <v>20000</v>
      </c>
      <c r="G16" s="1">
        <v>30509</v>
      </c>
      <c r="I16" s="1">
        <v>45000</v>
      </c>
      <c r="K16" s="1">
        <v>40000</v>
      </c>
    </row>
    <row r="17" spans="1:13" x14ac:dyDescent="0.25">
      <c r="A17" t="s">
        <v>29</v>
      </c>
      <c r="B17" t="s">
        <v>56</v>
      </c>
      <c r="D17" s="10"/>
      <c r="E17" s="1">
        <v>14407</v>
      </c>
      <c r="G17" s="1">
        <v>17060</v>
      </c>
      <c r="I17" s="1">
        <v>17000</v>
      </c>
      <c r="K17" s="1">
        <v>17000</v>
      </c>
    </row>
    <row r="18" spans="1:13" x14ac:dyDescent="0.25">
      <c r="A18" t="s">
        <v>30</v>
      </c>
      <c r="B18" t="s">
        <v>57</v>
      </c>
      <c r="D18" s="9"/>
      <c r="E18" s="1">
        <v>600</v>
      </c>
      <c r="G18" s="1">
        <v>660</v>
      </c>
      <c r="I18" s="1">
        <v>1000</v>
      </c>
      <c r="K18" s="1">
        <v>1000</v>
      </c>
    </row>
    <row r="19" spans="1:13" x14ac:dyDescent="0.25">
      <c r="A19" t="s">
        <v>31</v>
      </c>
      <c r="B19" t="s">
        <v>58</v>
      </c>
      <c r="D19" s="9"/>
      <c r="E19" s="2">
        <v>2318</v>
      </c>
      <c r="G19" s="2">
        <v>317</v>
      </c>
      <c r="I19" s="2">
        <v>2000</v>
      </c>
      <c r="K19" s="2">
        <v>1500</v>
      </c>
    </row>
    <row r="20" spans="1:13" ht="15.75" thickBot="1" x14ac:dyDescent="0.3">
      <c r="B20" t="s">
        <v>59</v>
      </c>
      <c r="C20" t="s">
        <v>61</v>
      </c>
      <c r="D20" s="9"/>
      <c r="E20" s="6">
        <f t="shared" ref="E20:G20" si="0">SUM(E12:E19)</f>
        <v>81133</v>
      </c>
      <c r="G20" s="6">
        <f t="shared" si="0"/>
        <v>92421</v>
      </c>
      <c r="I20" s="6">
        <f t="shared" ref="I20:K20" si="1">SUM(I12:I19)</f>
        <v>110000</v>
      </c>
      <c r="K20" s="6">
        <f t="shared" si="1"/>
        <v>104000</v>
      </c>
    </row>
    <row r="21" spans="1:13" ht="15.75" thickTop="1" x14ac:dyDescent="0.25">
      <c r="D21" s="9"/>
      <c r="E21" s="1"/>
      <c r="F21" s="9"/>
      <c r="G21" s="1"/>
      <c r="H21" s="9"/>
      <c r="I21" s="1"/>
      <c r="J21" s="9"/>
      <c r="K21" s="1"/>
      <c r="M21" s="1"/>
    </row>
    <row r="22" spans="1:13" x14ac:dyDescent="0.25">
      <c r="D22" s="1"/>
      <c r="E22" s="1"/>
      <c r="F22" s="1"/>
      <c r="G22" s="1"/>
      <c r="H22" s="9"/>
      <c r="I22" s="1"/>
      <c r="J22" s="9"/>
      <c r="K22" s="1"/>
      <c r="M22" s="1"/>
    </row>
    <row r="23" spans="1:13" x14ac:dyDescent="0.25">
      <c r="D23" s="1"/>
      <c r="E23" s="1"/>
      <c r="F23" s="1"/>
      <c r="G23" s="1"/>
      <c r="H23" s="1"/>
      <c r="I23" s="1"/>
      <c r="J23" s="1"/>
      <c r="K23" s="1"/>
      <c r="M23" s="1"/>
    </row>
    <row r="24" spans="1:13" x14ac:dyDescent="0.25">
      <c r="D24" s="1"/>
      <c r="E24" s="1"/>
      <c r="F24" s="1"/>
      <c r="G24" s="1"/>
      <c r="H24" s="1"/>
      <c r="I24" s="1"/>
      <c r="J24" s="1"/>
      <c r="K24" s="1"/>
      <c r="M24" s="1"/>
    </row>
  </sheetData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 Expenses</vt:lpstr>
      <vt:lpstr>Admin Expenses</vt:lpstr>
      <vt:lpstr>Chart1</vt:lpstr>
      <vt:lpstr>'Admin Expenses'!Print_Area</vt:lpstr>
      <vt:lpstr>'All Expenses'!Print_Area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Jackson</dc:creator>
  <cp:lastModifiedBy>Cheryl Jackson</cp:lastModifiedBy>
  <cp:lastPrinted>2019-07-17T15:43:17Z</cp:lastPrinted>
  <dcterms:created xsi:type="dcterms:W3CDTF">2015-06-18T14:00:58Z</dcterms:created>
  <dcterms:modified xsi:type="dcterms:W3CDTF">2019-07-17T15:43:21Z</dcterms:modified>
</cp:coreProperties>
</file>